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9155" windowHeight="6735"/>
  </bookViews>
  <sheets>
    <sheet name="ISx vs wt" sheetId="2" r:id="rId1"/>
  </sheets>
  <externalReferences>
    <externalReference r:id="rId2"/>
    <externalReference r:id="rId3"/>
  </externalReferences>
  <calcPr calcId="145621" concurrentCalc="0"/>
</workbook>
</file>

<file path=xl/calcChain.xml><?xml version="1.0" encoding="utf-8"?>
<calcChain xmlns="http://schemas.openxmlformats.org/spreadsheetml/2006/main">
  <c r="T4" i="2" l="1"/>
  <c r="T2" i="2"/>
  <c r="S4" i="2"/>
  <c r="S2" i="2"/>
  <c r="Q3" i="2"/>
  <c r="Q4" i="2"/>
  <c r="Q5" i="2"/>
  <c r="Q6" i="2"/>
  <c r="Q7" i="2"/>
  <c r="Q2" i="2"/>
  <c r="U4" i="2"/>
  <c r="U2" i="2"/>
  <c r="G3" i="2"/>
  <c r="R3" i="2"/>
  <c r="G4" i="2"/>
  <c r="R4" i="2"/>
  <c r="G5" i="2"/>
  <c r="R5" i="2"/>
  <c r="G6" i="2"/>
  <c r="R6" i="2"/>
  <c r="G7" i="2"/>
  <c r="R7" i="2"/>
  <c r="G2" i="2"/>
  <c r="J4" i="2"/>
  <c r="K4" i="2"/>
  <c r="K8" i="2"/>
  <c r="I4" i="2"/>
  <c r="J8" i="2"/>
  <c r="R2" i="2"/>
  <c r="F2" i="2"/>
  <c r="F3" i="2"/>
  <c r="F4" i="2"/>
  <c r="F5" i="2"/>
  <c r="F6" i="2"/>
  <c r="F7" i="2"/>
  <c r="J2" i="2"/>
  <c r="K2" i="2"/>
  <c r="K7" i="2"/>
  <c r="I2" i="2"/>
  <c r="J7" i="2"/>
  <c r="A19" i="2"/>
</calcChain>
</file>

<file path=xl/sharedStrings.xml><?xml version="1.0" encoding="utf-8"?>
<sst xmlns="http://schemas.openxmlformats.org/spreadsheetml/2006/main" count="41" uniqueCount="37">
  <si>
    <t>Replicate#</t>
  </si>
  <si>
    <t>Wt colonies on LB (50µL of E-6)</t>
  </si>
  <si>
    <t>Wt colonies on LB-Kan (100µL of 2E-2)</t>
  </si>
  <si>
    <t>IS-less colonies on LB (50µL of E-6)</t>
  </si>
  <si>
    <t>IS-less colonies on LB-Kan (100µL of 2E-2)</t>
  </si>
  <si>
    <t>wt TF</t>
  </si>
  <si>
    <t>IS-less TF</t>
  </si>
  <si>
    <t>Avg wt TF</t>
  </si>
  <si>
    <t>wt TF SD</t>
  </si>
  <si>
    <t>Avg IS-less TF</t>
  </si>
  <si>
    <t>IS-less TF SD</t>
  </si>
  <si>
    <t>TF</t>
  </si>
  <si>
    <t>H: This is an uncommonly low transf. frq for ADP1 wt, but mainly for two likely reasons: 1) it replaces a 16kb region and 2) cassette is very near an IS element.  I had previously transformed wt with it and obtained very similar results.  It is tempting to suggest IS elements interfere with natural transformation.  Will need to test tranf. at other sites.  Trying out with another selective marker also will definitely rule out any possibility of background contamination.</t>
  </si>
  <si>
    <t>Notes and conditions:</t>
  </si>
  <si>
    <t>*IS-less strain: 5B1xx</t>
  </si>
  <si>
    <t>*Included blank control and blank with DNA at experimental concentration (250ng/Ml)</t>
  </si>
  <si>
    <t>*Included no DNA controls (200µL direct from  culture), no growth observed on these plates even after 48hrs.</t>
  </si>
  <si>
    <t>*DNA concentration was equivalent for all samples; used master mix</t>
  </si>
  <si>
    <t>*Each transformation mix was 500µL</t>
  </si>
  <si>
    <t>*Tranformation mix  incubation time: 16hr</t>
  </si>
  <si>
    <t>*30deg / 144RPM</t>
  </si>
  <si>
    <t xml:space="preserve">X-fold increase!!! </t>
  </si>
  <si>
    <t>eDNA:</t>
  </si>
  <si>
    <t>*Cassette is tdk/kan with 1.2kb 5' and 1kb 3' flanking homology</t>
  </si>
  <si>
    <t>*Cassette size: 4kb</t>
  </si>
  <si>
    <t>*Replaces 16kb genomic region (no essential genes; neutral site; 8 dispensable genes; position 2711200-2724999)</t>
  </si>
  <si>
    <t>*Target site is 455bp (away from flank homology used) from IS element (IS6) on wt</t>
  </si>
  <si>
    <t xml:space="preserve">For the paper: "Comparing the transformation frequencies between wt and ISx, </t>
  </si>
  <si>
    <t xml:space="preserve">reaction, we posit that about half of the increase in transformation frequency is due to less competing eDNA </t>
  </si>
  <si>
    <t xml:space="preserve">with tDNA and due to the fact that eDNA affects cells fitness thus consistently maintains wt at significantly </t>
  </si>
  <si>
    <t xml:space="preserve">and considering our data showing that eDNA for the wt is about twice as much as for ISx during a transformation </t>
  </si>
  <si>
    <t xml:space="preserve">lower population density thereby limiting the availability of transformable cells.  Roughly, the other half  </t>
  </si>
  <si>
    <t xml:space="preserve">of the observed increase in transformation frequency is most likely due to IS-element mediated interruptions </t>
  </si>
  <si>
    <t>on actively transforming or transformed cells."</t>
  </si>
  <si>
    <t>ADP1-ISx</t>
  </si>
  <si>
    <t>ADP1 (wild type)</t>
  </si>
  <si>
    <t>Log values---&gt;</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</si>
</sst>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E+00"/>
    <numFmt numFmtId="165" formatCode="&quot;$&quot;#,##0.00"/>
    <numFmt numFmtId="166" formatCode="0.0"/>
  </numFmts>
  <fonts count="2" x14ac:knownFonts="1">
    <font>
      <sz val="11"/>
      <color theme="1"/>
      <name val="Calibri"/>
      <family val="2"/>
      <scheme val="minor"/>
    </font>
    <font>
      <sz val="8"/>
      <color theme="1"/>
      <name val="Calibri"/>
      <family val="2"/>
      <scheme val="minor"/>
    </font>
  </fonts>
  <fills count="3">
    <fill>
      <patternFill patternType="none"/>
    </fill>
    <fill>
      <patternFill patternType="gray125"/>
    </fill>
    <fill>
      <patternFill patternType="solid">
        <fgColor rgb="FFFF00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1">
    <xf numFmtId="0" fontId="0" fillId="0" borderId="0" xfId="0"/>
    <xf numFmtId="0" fontId="0" fillId="0" borderId="0" xfId="0" applyAlignment="1">
      <alignment horizontal="center"/>
    </xf>
    <xf numFmtId="9" fontId="0" fillId="0" borderId="0" xfId="0" applyNumberFormat="1"/>
    <xf numFmtId="164" fontId="0" fillId="0" borderId="0" xfId="0" applyNumberFormat="1"/>
    <xf numFmtId="0" fontId="0" fillId="0" borderId="1" xfId="0" applyBorder="1"/>
    <xf numFmtId="9" fontId="0" fillId="0" borderId="1" xfId="0" applyNumberFormat="1" applyBorder="1"/>
    <xf numFmtId="164" fontId="0" fillId="0" borderId="1" xfId="0" applyNumberFormat="1" applyBorder="1"/>
    <xf numFmtId="166" fontId="0" fillId="2" borderId="0" xfId="0" applyNumberFormat="1" applyFill="1"/>
    <xf numFmtId="49" fontId="0" fillId="2" borderId="0" xfId="0" applyNumberFormat="1" applyFill="1"/>
    <xf numFmtId="0" fontId="0" fillId="2" borderId="0" xfId="0" applyFill="1"/>
    <xf numFmtId="165" fontId="1" fillId="0" borderId="0" xfId="0" applyNumberFormat="1" applyFont="1" applyAlignment="1">
      <alignment horizontal="center" vertical="distributed"/>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sz="1200"/>
            </a:pPr>
            <a:r>
              <a:rPr lang="en-US" sz="1200" baseline="0"/>
              <a:t>ADP1 (wild type) vs. ADP1-ISx</a:t>
            </a:r>
            <a:endParaRPr lang="en-US" sz="1200"/>
          </a:p>
        </c:rich>
      </c:tx>
      <c:layout>
        <c:manualLayout>
          <c:xMode val="edge"/>
          <c:yMode val="edge"/>
          <c:x val="0.42080464246841592"/>
          <c:y val="5.8384341957255344E-2"/>
        </c:manualLayout>
      </c:layout>
      <c:overlay val="0"/>
    </c:title>
    <c:autoTitleDeleted val="0"/>
    <c:plotArea>
      <c:layout/>
      <c:barChart>
        <c:barDir val="col"/>
        <c:grouping val="stacked"/>
        <c:varyColors val="0"/>
        <c:ser>
          <c:idx val="0"/>
          <c:order val="0"/>
          <c:tx>
            <c:v>TF</c:v>
          </c:tx>
          <c:spPr>
            <a:solidFill>
              <a:schemeClr val="accent2"/>
            </a:solidFill>
            <a:ln>
              <a:solidFill>
                <a:schemeClr val="tx1"/>
              </a:solidFill>
            </a:ln>
          </c:spPr>
          <c:invertIfNegative val="0"/>
          <c:errBars>
            <c:errBarType val="both"/>
            <c:errValType val="cust"/>
            <c:noEndCap val="0"/>
            <c:plus>
              <c:numRef>
                <c:f>[1]Sheet1!$K$7:$K$8</c:f>
                <c:numCache>
                  <c:formatCode>General</c:formatCode>
                  <c:ptCount val="2"/>
                  <c:pt idx="0">
                    <c:v>1.168381572587336E-5</c:v>
                  </c:pt>
                  <c:pt idx="1">
                    <c:v>6.3361579235989853E-5</c:v>
                  </c:pt>
                </c:numCache>
              </c:numRef>
            </c:plus>
            <c:minus>
              <c:numRef>
                <c:f>[1]Sheet1!$K$7:$K$8</c:f>
                <c:numCache>
                  <c:formatCode>General</c:formatCode>
                  <c:ptCount val="2"/>
                  <c:pt idx="0">
                    <c:v>1.168381572587336E-5</c:v>
                  </c:pt>
                  <c:pt idx="1">
                    <c:v>6.3361579235989853E-5</c:v>
                  </c:pt>
                </c:numCache>
              </c:numRef>
            </c:minus>
          </c:errBars>
          <c:cat>
            <c:strRef>
              <c:f>'ISx vs wt'!$I$7:$I$8</c:f>
              <c:strCache>
                <c:ptCount val="2"/>
                <c:pt idx="0">
                  <c:v>ADP1 (wild type)</c:v>
                </c:pt>
                <c:pt idx="1">
                  <c:v>ADP1-ISx</c:v>
                </c:pt>
              </c:strCache>
            </c:strRef>
          </c:cat>
          <c:val>
            <c:numRef>
              <c:f>'ISx vs wt'!$J$7:$J$8</c:f>
              <c:numCache>
                <c:formatCode>0.0E+00</c:formatCode>
                <c:ptCount val="2"/>
                <c:pt idx="0">
                  <c:v>4.0579741320376212E-5</c:v>
                </c:pt>
                <c:pt idx="1">
                  <c:v>3.1039466398180679E-4</c:v>
                </c:pt>
              </c:numCache>
            </c:numRef>
          </c:val>
        </c:ser>
        <c:dLbls>
          <c:showLegendKey val="0"/>
          <c:showVal val="0"/>
          <c:showCatName val="0"/>
          <c:showSerName val="0"/>
          <c:showPercent val="0"/>
          <c:showBubbleSize val="0"/>
        </c:dLbls>
        <c:gapWidth val="150"/>
        <c:overlap val="100"/>
        <c:axId val="52556544"/>
        <c:axId val="52756480"/>
      </c:barChart>
      <c:catAx>
        <c:axId val="52556544"/>
        <c:scaling>
          <c:orientation val="minMax"/>
        </c:scaling>
        <c:delete val="0"/>
        <c:axPos val="b"/>
        <c:numFmt formatCode="0.0E+00" sourceLinked="1"/>
        <c:majorTickMark val="out"/>
        <c:minorTickMark val="none"/>
        <c:tickLblPos val="nextTo"/>
        <c:crossAx val="52756480"/>
        <c:crossesAt val="1.0000000000000001E-5"/>
        <c:auto val="1"/>
        <c:lblAlgn val="ctr"/>
        <c:lblOffset val="100"/>
        <c:noMultiLvlLbl val="0"/>
      </c:catAx>
      <c:valAx>
        <c:axId val="52756480"/>
        <c:scaling>
          <c:logBase val="10"/>
          <c:orientation val="minMax"/>
          <c:max val="1.0000000000000002E-3"/>
        </c:scaling>
        <c:delete val="0"/>
        <c:axPos val="l"/>
        <c:title>
          <c:tx>
            <c:rich>
              <a:bodyPr rot="-5400000" vert="horz"/>
              <a:lstStyle/>
              <a:p>
                <a:pPr>
                  <a:defRPr b="0"/>
                </a:pPr>
                <a:r>
                  <a:rPr lang="en-US" b="0"/>
                  <a:t>Transformation Frequecy</a:t>
                </a:r>
              </a:p>
            </c:rich>
          </c:tx>
          <c:layout/>
          <c:overlay val="0"/>
        </c:title>
        <c:numFmt formatCode="0.0E+00" sourceLinked="0"/>
        <c:majorTickMark val="out"/>
        <c:minorTickMark val="none"/>
        <c:tickLblPos val="nextTo"/>
        <c:crossAx val="52556544"/>
        <c:crosses val="autoZero"/>
        <c:crossBetween val="between"/>
      </c:valAx>
    </c:plotArea>
    <c:plotVisOnly val="1"/>
    <c:dispBlanksAs val="gap"/>
    <c:showDLblsOverMax val="0"/>
  </c:chart>
  <c:printSettings>
    <c:headerFooter/>
    <c:pageMargins b="1" l="0.75" r="0.75" t="1" header="0.5" footer="0.5"/>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508000</xdr:colOff>
      <xdr:row>7</xdr:row>
      <xdr:rowOff>171449</xdr:rowOff>
    </xdr:from>
    <xdr:to>
      <xdr:col>2</xdr:col>
      <xdr:colOff>1631949</xdr:colOff>
      <xdr:row>17</xdr:row>
      <xdr:rowOff>53974</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ME/ACADEMICS/PhD/TEXAS%20PHD%20UT%20AUSTIN%202012/CLASES/Barrick%20Lab/_Thesis%20material/_ISx%20paper/Tranformation%20test%20ISless/AB%20vs%205B1xx%20transformation%20efficiencies%20experiment.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ME/ACADEMICS/PhD/TEXAS%20PHD%20UT%20AUSTIN%202012/CLASES/Barrick%20Lab/_Thesis%20material/_ISx%20paper/Tranformation%20test%20ISless/ISx%20vs%20ADP1%20R1%20transformation%20spec.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sheetDataSet>
      <sheetData sheetId="0">
        <row r="6">
          <cell r="J6" t="str">
            <v>TF</v>
          </cell>
        </row>
        <row r="7">
          <cell r="K7">
            <v>1.168381572587336E-5</v>
          </cell>
        </row>
        <row r="8">
          <cell r="K8">
            <v>6.3361579235989853E-5</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sheetDataSet>
      <sheetData sheetId="0">
        <row r="6">
          <cell r="I6" t="str">
            <v>TF</v>
          </cell>
        </row>
        <row r="7">
          <cell r="H7" t="str">
            <v>Isx</v>
          </cell>
          <cell r="I7">
            <v>3.6757008697237172E-2</v>
          </cell>
          <cell r="J7">
            <v>6.0548199269586283E-3</v>
          </cell>
        </row>
        <row r="8">
          <cell r="H8" t="str">
            <v>AB</v>
          </cell>
          <cell r="I8">
            <v>1.100396209809045E-2</v>
          </cell>
          <cell r="J8">
            <v>1.1056716073936403E-3</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7"/>
  <sheetViews>
    <sheetView tabSelected="1" zoomScale="90" zoomScaleNormal="90" workbookViewId="0">
      <selection activeCell="A2" sqref="A2"/>
    </sheetView>
  </sheetViews>
  <sheetFormatPr defaultColWidth="11.42578125" defaultRowHeight="15" x14ac:dyDescent="0.25"/>
  <cols>
    <col min="2" max="2" width="28.140625" customWidth="1"/>
    <col min="3" max="3" width="33.140625" customWidth="1"/>
    <col min="4" max="4" width="31" customWidth="1"/>
    <col min="5" max="5" width="36.42578125" customWidth="1"/>
    <col min="6" max="6" width="10" customWidth="1"/>
    <col min="7" max="7" width="9.28515625" customWidth="1"/>
    <col min="8" max="8" width="8.85546875" customWidth="1"/>
    <col min="9" max="9" width="19.140625" customWidth="1"/>
    <col min="13" max="13" width="12" bestFit="1" customWidth="1"/>
  </cols>
  <sheetData>
    <row r="1" spans="1:21" x14ac:dyDescent="0.25">
      <c r="A1" t="s">
        <v>0</v>
      </c>
      <c r="B1" t="s">
        <v>1</v>
      </c>
      <c r="C1" t="s">
        <v>2</v>
      </c>
      <c r="D1" t="s">
        <v>3</v>
      </c>
      <c r="E1" t="s">
        <v>4</v>
      </c>
      <c r="F1" s="1" t="s">
        <v>5</v>
      </c>
      <c r="G1" s="1" t="s">
        <v>6</v>
      </c>
      <c r="I1" t="s">
        <v>7</v>
      </c>
      <c r="J1" t="s">
        <v>8</v>
      </c>
      <c r="K1" s="2">
        <v>0.95</v>
      </c>
      <c r="O1" t="s">
        <v>36</v>
      </c>
      <c r="S1" t="s">
        <v>7</v>
      </c>
      <c r="T1" t="s">
        <v>8</v>
      </c>
      <c r="U1" s="2">
        <v>0.95</v>
      </c>
    </row>
    <row r="2" spans="1:21" x14ac:dyDescent="0.25">
      <c r="A2">
        <v>1</v>
      </c>
      <c r="B2">
        <v>31</v>
      </c>
      <c r="C2">
        <v>52</v>
      </c>
      <c r="D2">
        <v>148</v>
      </c>
      <c r="E2">
        <v>1760</v>
      </c>
      <c r="F2" s="3">
        <f>(C2*100*51)/(B2*1000000*200)</f>
        <v>4.2774193548387096E-5</v>
      </c>
      <c r="G2" s="3">
        <f>(E2*100*51)/(D2*1000000*200)</f>
        <v>3.0324324324324323E-4</v>
      </c>
      <c r="H2" s="3"/>
      <c r="I2" s="3">
        <f>AVERAGE(F2:F7)</f>
        <v>4.0579741320376212E-5</v>
      </c>
      <c r="J2">
        <f>_xlfn.STDEV.S(F2:F7)</f>
        <v>1.431568261039772E-5</v>
      </c>
      <c r="K2">
        <f>CONFIDENCE(0.05,J2,6)</f>
        <v>1.1454721299875845E-5</v>
      </c>
      <c r="Q2">
        <f>LOG(F2)</f>
        <v>-4.3688181697655182</v>
      </c>
      <c r="R2">
        <f>LOG(G2)</f>
        <v>-3.5182088671468525</v>
      </c>
      <c r="S2" s="3">
        <f>AVERAGE(Q2:Q7)</f>
        <v>-4.4109967881055256</v>
      </c>
      <c r="T2">
        <f>_xlfn.STDEV.S(Q2:Q7)</f>
        <v>0.13696178036434709</v>
      </c>
      <c r="U2">
        <f>CONFIDENCE(0.05,T2,6)</f>
        <v>0.10959023509426753</v>
      </c>
    </row>
    <row r="3" spans="1:21" x14ac:dyDescent="0.25">
      <c r="A3">
        <v>2</v>
      </c>
      <c r="B3">
        <v>40</v>
      </c>
      <c r="C3">
        <v>60</v>
      </c>
      <c r="D3">
        <v>151</v>
      </c>
      <c r="E3">
        <v>2021</v>
      </c>
      <c r="F3" s="3">
        <f t="shared" ref="F3:F7" si="0">(C3*100*51)/(B3*1000000*200)</f>
        <v>3.8250000000000001E-5</v>
      </c>
      <c r="G3" s="3">
        <f t="shared" ref="G3:G7" si="1">(E3*100*51)/(D3*1000000*200)</f>
        <v>3.4129470198675498E-4</v>
      </c>
      <c r="H3" s="3"/>
      <c r="I3" t="s">
        <v>9</v>
      </c>
      <c r="J3" t="s">
        <v>10</v>
      </c>
      <c r="K3" s="2">
        <v>0.95</v>
      </c>
      <c r="Q3">
        <f t="shared" ref="Q3:Q7" si="2">LOG(F3)</f>
        <v>-4.4173685605103632</v>
      </c>
      <c r="R3">
        <f>LOG(G3)</f>
        <v>-3.4668704533439101</v>
      </c>
      <c r="S3" t="s">
        <v>9</v>
      </c>
      <c r="T3" t="s">
        <v>10</v>
      </c>
      <c r="U3" s="2">
        <v>0.95</v>
      </c>
    </row>
    <row r="4" spans="1:21" x14ac:dyDescent="0.25">
      <c r="A4">
        <v>3</v>
      </c>
      <c r="B4">
        <v>44</v>
      </c>
      <c r="C4">
        <v>46</v>
      </c>
      <c r="D4">
        <v>164</v>
      </c>
      <c r="E4">
        <v>1975</v>
      </c>
      <c r="F4" s="3">
        <f t="shared" si="0"/>
        <v>2.6659090909090911E-5</v>
      </c>
      <c r="G4" s="3">
        <f t="shared" si="1"/>
        <v>3.0708841463414636E-4</v>
      </c>
      <c r="H4" s="3"/>
      <c r="I4" s="3">
        <f>AVERAGE(G2:G7)</f>
        <v>3.1039466398180679E-4</v>
      </c>
      <c r="J4">
        <f>_xlfn.STDEV.S(G2:G7)</f>
        <v>2.1012141660807808E-5</v>
      </c>
      <c r="K4">
        <f>CONFIDENCE(0.05,J4,6)</f>
        <v>1.6812906040767339E-5</v>
      </c>
      <c r="Q4">
        <f t="shared" si="2"/>
        <v>-4.5741546643706581</v>
      </c>
      <c r="R4">
        <f>LOG(G4)</f>
        <v>-3.5127365676512636</v>
      </c>
      <c r="S4" s="3">
        <f>AVERAGE(R2:R7)</f>
        <v>-3.5089088061418532</v>
      </c>
      <c r="T4">
        <f>_xlfn.STDEV.S(R2:R7)</f>
        <v>2.9238904517766527E-2</v>
      </c>
      <c r="U4">
        <f>CONFIDENCE(0.05,T4,6)</f>
        <v>2.3395566350530552E-2</v>
      </c>
    </row>
    <row r="5" spans="1:21" x14ac:dyDescent="0.25">
      <c r="A5">
        <v>4</v>
      </c>
      <c r="B5">
        <v>36</v>
      </c>
      <c r="C5">
        <v>46</v>
      </c>
      <c r="D5">
        <v>174</v>
      </c>
      <c r="E5">
        <v>1927</v>
      </c>
      <c r="F5" s="3">
        <f t="shared" si="0"/>
        <v>3.258333333333333E-5</v>
      </c>
      <c r="G5" s="3">
        <f t="shared" si="1"/>
        <v>2.824051724137931E-4</v>
      </c>
      <c r="H5" s="3"/>
      <c r="Q5">
        <f t="shared" si="2"/>
        <v>-4.4870044886517579</v>
      </c>
      <c r="R5">
        <f>LOG(G5)</f>
        <v>-3.5491273531931915</v>
      </c>
    </row>
    <row r="6" spans="1:21" x14ac:dyDescent="0.25">
      <c r="A6">
        <v>5</v>
      </c>
      <c r="B6">
        <v>43</v>
      </c>
      <c r="C6">
        <v>60</v>
      </c>
      <c r="D6">
        <v>155</v>
      </c>
      <c r="E6">
        <v>1826</v>
      </c>
      <c r="F6" s="3">
        <f t="shared" si="0"/>
        <v>3.5581395348837208E-5</v>
      </c>
      <c r="G6" s="3">
        <f t="shared" si="1"/>
        <v>3.0040645161290324E-4</v>
      </c>
      <c r="H6" s="3"/>
      <c r="I6" s="4"/>
      <c r="J6" s="4" t="s">
        <v>11</v>
      </c>
      <c r="K6" s="5">
        <v>0.95</v>
      </c>
      <c r="Q6">
        <f t="shared" si="2"/>
        <v>-4.4487770247619878</v>
      </c>
      <c r="R6">
        <f>LOG(G6)</f>
        <v>-3.522290744538056</v>
      </c>
    </row>
    <row r="7" spans="1:21" x14ac:dyDescent="0.25">
      <c r="A7">
        <v>6</v>
      </c>
      <c r="B7">
        <v>23</v>
      </c>
      <c r="C7">
        <v>61</v>
      </c>
      <c r="D7">
        <v>150</v>
      </c>
      <c r="E7">
        <v>1929</v>
      </c>
      <c r="F7" s="3">
        <f t="shared" si="0"/>
        <v>6.7630434782608694E-5</v>
      </c>
      <c r="G7" s="3">
        <f t="shared" si="1"/>
        <v>3.2792999999999999E-4</v>
      </c>
      <c r="H7" s="3"/>
      <c r="I7" s="4" t="s">
        <v>35</v>
      </c>
      <c r="J7" s="6">
        <f>I2</f>
        <v>4.0579741320376212E-5</v>
      </c>
      <c r="K7" s="4">
        <f>K2</f>
        <v>1.1454721299875845E-5</v>
      </c>
      <c r="O7" s="3"/>
      <c r="Q7">
        <f t="shared" si="2"/>
        <v>-4.1698578205728705</v>
      </c>
      <c r="R7">
        <f>LOG(G7)</f>
        <v>-3.4842188509778418</v>
      </c>
    </row>
    <row r="8" spans="1:21" x14ac:dyDescent="0.25">
      <c r="I8" s="4" t="s">
        <v>34</v>
      </c>
      <c r="J8" s="6">
        <f>I4</f>
        <v>3.1039466398180679E-4</v>
      </c>
      <c r="K8" s="4">
        <f>K4</f>
        <v>1.6812906040767339E-5</v>
      </c>
      <c r="L8" s="3"/>
      <c r="O8" s="3"/>
      <c r="P8" s="3"/>
    </row>
    <row r="9" spans="1:21" ht="93" customHeight="1" x14ac:dyDescent="0.25">
      <c r="F9" s="10" t="s">
        <v>12</v>
      </c>
      <c r="G9" s="10"/>
      <c r="H9" s="10"/>
      <c r="L9" s="3"/>
    </row>
    <row r="11" spans="1:21" x14ac:dyDescent="0.25">
      <c r="E11" t="s">
        <v>13</v>
      </c>
    </row>
    <row r="12" spans="1:21" x14ac:dyDescent="0.25">
      <c r="E12" t="s">
        <v>14</v>
      </c>
    </row>
    <row r="13" spans="1:21" x14ac:dyDescent="0.25">
      <c r="E13" t="s">
        <v>15</v>
      </c>
    </row>
    <row r="14" spans="1:21" x14ac:dyDescent="0.25">
      <c r="E14" t="s">
        <v>16</v>
      </c>
    </row>
    <row r="15" spans="1:21" x14ac:dyDescent="0.25">
      <c r="E15" t="s">
        <v>17</v>
      </c>
    </row>
    <row r="16" spans="1:21" x14ac:dyDescent="0.25">
      <c r="E16" t="s">
        <v>18</v>
      </c>
    </row>
    <row r="17" spans="1:9" x14ac:dyDescent="0.25">
      <c r="E17" t="s">
        <v>19</v>
      </c>
    </row>
    <row r="18" spans="1:9" x14ac:dyDescent="0.25">
      <c r="E18" t="s">
        <v>20</v>
      </c>
    </row>
    <row r="19" spans="1:9" x14ac:dyDescent="0.25">
      <c r="A19" s="7">
        <f>I4/I2</f>
        <v>7.6490054860440679</v>
      </c>
      <c r="B19" s="8" t="s">
        <v>21</v>
      </c>
      <c r="C19" s="9"/>
    </row>
    <row r="20" spans="1:9" x14ac:dyDescent="0.25">
      <c r="E20" t="s">
        <v>22</v>
      </c>
    </row>
    <row r="21" spans="1:9" x14ac:dyDescent="0.25">
      <c r="A21" t="s">
        <v>27</v>
      </c>
      <c r="E21" t="s">
        <v>23</v>
      </c>
    </row>
    <row r="22" spans="1:9" x14ac:dyDescent="0.25">
      <c r="A22" t="s">
        <v>30</v>
      </c>
      <c r="E22" t="s">
        <v>24</v>
      </c>
      <c r="I22" s="2"/>
    </row>
    <row r="23" spans="1:9" x14ac:dyDescent="0.25">
      <c r="A23" t="s">
        <v>28</v>
      </c>
      <c r="E23" t="s">
        <v>25</v>
      </c>
      <c r="G23" s="3"/>
    </row>
    <row r="24" spans="1:9" x14ac:dyDescent="0.25">
      <c r="A24" t="s">
        <v>29</v>
      </c>
      <c r="E24" t="s">
        <v>26</v>
      </c>
      <c r="I24" s="2"/>
    </row>
    <row r="25" spans="1:9" x14ac:dyDescent="0.25">
      <c r="A25" t="s">
        <v>31</v>
      </c>
      <c r="G25" s="3"/>
    </row>
    <row r="26" spans="1:9" x14ac:dyDescent="0.25">
      <c r="A26" t="s">
        <v>32</v>
      </c>
    </row>
    <row r="27" spans="1:9" x14ac:dyDescent="0.25">
      <c r="A27" t="s">
        <v>33</v>
      </c>
    </row>
  </sheetData>
  <mergeCells count="1">
    <mergeCell ref="F9:H9"/>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ISx vs wt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gaby</dc:creator>
  <cp:lastModifiedBy>gabo</cp:lastModifiedBy>
  <dcterms:created xsi:type="dcterms:W3CDTF">2014-08-05T19:20:42Z</dcterms:created>
  <dcterms:modified xsi:type="dcterms:W3CDTF">2016-06-24T23:38:01Z</dcterms:modified>
</cp:coreProperties>
</file>